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bin Brough\Dropbox\Bletsoe\NEW Clerk\Agendas\Jan 2024\"/>
    </mc:Choice>
  </mc:AlternateContent>
  <xr:revisionPtr revIDLastSave="0" documentId="8_{E345DA9D-E7F2-4C6F-944F-B5D8AD6BA42E}" xr6:coauthVersionLast="47" xr6:coauthVersionMax="47" xr10:uidLastSave="{00000000-0000-0000-0000-000000000000}"/>
  <bookViews>
    <workbookView xWindow="28680" yWindow="4590" windowWidth="29040" windowHeight="15840" xr2:uid="{00000000-000D-0000-FFFF-FFFF00000000}"/>
  </bookViews>
  <sheets>
    <sheet name="Budget 2024 25" sheetId="1" r:id="rId1"/>
  </sheets>
  <definedNames>
    <definedName name="_xlnm._FilterDatabase" localSheetId="0" hidden="1">'Budget 2024 25'!$A$2:$I$64</definedName>
    <definedName name="Bal">#REF!</definedName>
    <definedName name="Budg2021">#REF!</definedName>
    <definedName name="Budget20">#REF!</definedName>
    <definedName name="Budget21">#REF!</definedName>
    <definedName name="FixedAssets">#REF!</definedName>
    <definedName name="PL">#REF!</definedName>
    <definedName name="PLReport" localSheetId="0">'Budget 2024 25'!$A$1</definedName>
    <definedName name="_xlnm.Print_Area" localSheetId="0">'Budget 2024 25'!$A$1:$V$72</definedName>
    <definedName name="Transaction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4" i="1" l="1"/>
  <c r="P62" i="1"/>
  <c r="P57" i="1"/>
  <c r="P54" i="1"/>
  <c r="M54" i="1"/>
  <c r="J54" i="1"/>
  <c r="P46" i="1"/>
  <c r="M44" i="1"/>
  <c r="P44" i="1" s="1"/>
  <c r="J44" i="1"/>
  <c r="M36" i="1"/>
  <c r="J34" i="1"/>
  <c r="M33" i="1"/>
  <c r="M34" i="1" s="1"/>
  <c r="P26" i="1"/>
  <c r="P24" i="1"/>
  <c r="P22" i="1"/>
  <c r="M20" i="1"/>
  <c r="P20" i="1" s="1"/>
  <c r="J20" i="1"/>
  <c r="J28" i="1" s="1"/>
  <c r="J66" i="1" s="1"/>
  <c r="U8" i="1"/>
  <c r="AA6" i="1"/>
  <c r="V1" i="1"/>
  <c r="M64" i="1" l="1"/>
  <c r="P34" i="1"/>
  <c r="M8" i="1" l="1"/>
  <c r="P64" i="1"/>
  <c r="P8" i="1" l="1"/>
  <c r="M28" i="1"/>
  <c r="Y8" i="1"/>
  <c r="Z8" i="1" l="1"/>
  <c r="AA8" i="1"/>
  <c r="M66" i="1"/>
  <c r="P28" i="1"/>
</calcChain>
</file>

<file path=xl/sharedStrings.xml><?xml version="1.0" encoding="utf-8"?>
<sst xmlns="http://schemas.openxmlformats.org/spreadsheetml/2006/main" count="60" uniqueCount="54">
  <si>
    <t>Budget setting for 2024/25</t>
  </si>
  <si>
    <t>YTD (Actual)</t>
  </si>
  <si>
    <t>Income</t>
  </si>
  <si>
    <t>Gross</t>
  </si>
  <si>
    <t>Net</t>
  </si>
  <si>
    <t>Annual Budget</t>
  </si>
  <si>
    <t>New budget</t>
  </si>
  <si>
    <t>Change in budget</t>
  </si>
  <si>
    <t>2023/24</t>
  </si>
  <si>
    <t>2024/25</t>
  </si>
  <si>
    <t>Change</t>
  </si>
  <si>
    <t>Tax Base</t>
  </si>
  <si>
    <t>Band D Tax</t>
  </si>
  <si>
    <t>Percent</t>
  </si>
  <si>
    <t>Precept Income</t>
  </si>
  <si>
    <t>VAT Refund</t>
  </si>
  <si>
    <t>CBF Grant: Jubilee</t>
  </si>
  <si>
    <t>Parish Field Rent</t>
  </si>
  <si>
    <t>Wayleave Income</t>
  </si>
  <si>
    <t>Resident donation</t>
  </si>
  <si>
    <t>Other Income</t>
  </si>
  <si>
    <t>CIL Receipts</t>
  </si>
  <si>
    <t>Bank Interest</t>
  </si>
  <si>
    <t>Total Income</t>
  </si>
  <si>
    <t>Outgoings</t>
  </si>
  <si>
    <t>Staff Costs</t>
  </si>
  <si>
    <t>Assumes 3% NJC Payscale rise in 2024</t>
  </si>
  <si>
    <t>Employment Costs</t>
  </si>
  <si>
    <t>Village Hall Hire</t>
  </si>
  <si>
    <t>Payroll fees</t>
  </si>
  <si>
    <t>ICO - Annual Data Protection</t>
  </si>
  <si>
    <t>Memberships</t>
  </si>
  <si>
    <t>Admin</t>
  </si>
  <si>
    <t>Clerk Expenses</t>
  </si>
  <si>
    <t>Internal Audit</t>
  </si>
  <si>
    <t>Website running cost</t>
  </si>
  <si>
    <t xml:space="preserve">Admin </t>
  </si>
  <si>
    <t>Insurance</t>
  </si>
  <si>
    <t>Smockers</t>
  </si>
  <si>
    <t>Grounds maintenance</t>
  </si>
  <si>
    <t>Repairs/Maintenance/Capital Exp</t>
  </si>
  <si>
    <t>Play Area Inspection</t>
  </si>
  <si>
    <t>Streetlights: Maint</t>
  </si>
  <si>
    <t>Streetlights: Elect</t>
  </si>
  <si>
    <t>Highways and open spaces</t>
  </si>
  <si>
    <t>Fete Insurance</t>
  </si>
  <si>
    <t>Grants out</t>
  </si>
  <si>
    <t>Section 137 (Grants out)</t>
  </si>
  <si>
    <t>Contingency</t>
  </si>
  <si>
    <t>Streetlight LED upgrade</t>
  </si>
  <si>
    <t>Miscellaneous</t>
  </si>
  <si>
    <t>Total Outgoings</t>
  </si>
  <si>
    <t>Year To Date Net P&amp;L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</si>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</sst>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_-[$£-809]* #,##0.00_-;\-[$£-809]* #,##0.00_-;_-[$£-809]* &quot;-&quot;??_-;_-@_-"/>
    <numFmt numFmtId="166" formatCode="#,##0.00000000000_ ;[Red]\-#,##0.000000000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23"/>
      <color rgb="FF003366"/>
      <name val="Bodoni MT Black"/>
      <family val="1"/>
    </font>
    <font>
      <b/>
      <u/>
      <sz val="20"/>
      <name val="Calibri"/>
      <family val="2"/>
      <scheme val="minor"/>
    </font>
    <font>
      <sz val="14"/>
      <name val="Tahoma"/>
      <family val="2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8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i/>
      <sz val="1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0" fontId="11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3" fillId="2" borderId="0" xfId="1" applyFont="1" applyFill="1"/>
    <xf numFmtId="164" fontId="3" fillId="2" borderId="0" xfId="1" applyNumberFormat="1" applyFont="1" applyFill="1"/>
    <xf numFmtId="38" fontId="3" fillId="2" borderId="0" xfId="1" applyNumberFormat="1" applyFont="1" applyFill="1"/>
    <xf numFmtId="0" fontId="2" fillId="2" borderId="0" xfId="1" applyFill="1"/>
    <xf numFmtId="14" fontId="4" fillId="2" borderId="0" xfId="1" applyNumberFormat="1" applyFont="1" applyFill="1"/>
    <xf numFmtId="0" fontId="4" fillId="2" borderId="0" xfId="1" applyFont="1" applyFill="1"/>
    <xf numFmtId="0" fontId="5" fillId="2" borderId="0" xfId="1" applyFont="1" applyFill="1"/>
    <xf numFmtId="0" fontId="6" fillId="2" borderId="0" xfId="1" applyFont="1" applyFill="1"/>
    <xf numFmtId="40" fontId="3" fillId="2" borderId="0" xfId="1" applyNumberFormat="1" applyFont="1" applyFill="1"/>
    <xf numFmtId="0" fontId="7" fillId="2" borderId="0" xfId="1" applyFont="1" applyFill="1"/>
    <xf numFmtId="0" fontId="8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horizontal="center"/>
    </xf>
    <xf numFmtId="0" fontId="10" fillId="2" borderId="0" xfId="1" applyFont="1" applyFill="1"/>
    <xf numFmtId="40" fontId="8" fillId="2" borderId="0" xfId="1" applyNumberFormat="1" applyFont="1" applyFill="1"/>
    <xf numFmtId="0" fontId="11" fillId="3" borderId="0" xfId="2" applyFill="1"/>
    <xf numFmtId="0" fontId="8" fillId="5" borderId="0" xfId="2" applyFont="1" applyFill="1" applyAlignment="1">
      <alignment horizontal="center"/>
    </xf>
    <xf numFmtId="40" fontId="8" fillId="3" borderId="0" xfId="2" applyNumberFormat="1" applyFont="1" applyFill="1"/>
    <xf numFmtId="40" fontId="8" fillId="4" borderId="0" xfId="2" applyNumberFormat="1" applyFont="1" applyFill="1"/>
    <xf numFmtId="40" fontId="8" fillId="5" borderId="0" xfId="2" applyNumberFormat="1" applyFont="1" applyFill="1" applyAlignment="1">
      <alignment horizontal="right"/>
    </xf>
    <xf numFmtId="0" fontId="12" fillId="4" borderId="0" xfId="2" applyFont="1" applyFill="1"/>
    <xf numFmtId="0" fontId="11" fillId="4" borderId="0" xfId="2" applyFill="1"/>
    <xf numFmtId="0" fontId="10" fillId="5" borderId="0" xfId="2" applyFont="1" applyFill="1"/>
    <xf numFmtId="0" fontId="13" fillId="2" borderId="0" xfId="1" applyFont="1" applyFill="1"/>
    <xf numFmtId="38" fontId="10" fillId="2" borderId="1" xfId="1" applyNumberFormat="1" applyFont="1" applyFill="1" applyBorder="1"/>
    <xf numFmtId="38" fontId="10" fillId="2" borderId="0" xfId="1" applyNumberFormat="1" applyFont="1" applyFill="1"/>
    <xf numFmtId="38" fontId="10" fillId="6" borderId="1" xfId="1" applyNumberFormat="1" applyFont="1" applyFill="1" applyBorder="1"/>
    <xf numFmtId="38" fontId="10" fillId="7" borderId="1" xfId="1" applyNumberFormat="1" applyFont="1" applyFill="1" applyBorder="1"/>
    <xf numFmtId="38" fontId="10" fillId="2" borderId="2" xfId="1" applyNumberFormat="1" applyFont="1" applyFill="1" applyBorder="1"/>
    <xf numFmtId="0" fontId="10" fillId="3" borderId="0" xfId="2" applyFont="1" applyFill="1"/>
    <xf numFmtId="165" fontId="10" fillId="3" borderId="0" xfId="2" applyNumberFormat="1" applyFont="1" applyFill="1"/>
    <xf numFmtId="4" fontId="10" fillId="8" borderId="0" xfId="2" applyNumberFormat="1" applyFont="1" applyFill="1"/>
    <xf numFmtId="165" fontId="10" fillId="4" borderId="0" xfId="2" applyNumberFormat="1" applyFont="1" applyFill="1"/>
    <xf numFmtId="10" fontId="10" fillId="5" borderId="0" xfId="3" applyNumberFormat="1" applyFont="1" applyFill="1"/>
    <xf numFmtId="165" fontId="10" fillId="5" borderId="0" xfId="2" applyNumberFormat="1" applyFont="1" applyFill="1"/>
    <xf numFmtId="38" fontId="10" fillId="6" borderId="0" xfId="1" applyNumberFormat="1" applyFont="1" applyFill="1"/>
    <xf numFmtId="0" fontId="14" fillId="2" borderId="0" xfId="1" applyFont="1" applyFill="1"/>
    <xf numFmtId="38" fontId="10" fillId="7" borderId="0" xfId="1" applyNumberFormat="1" applyFont="1" applyFill="1"/>
    <xf numFmtId="0" fontId="8" fillId="9" borderId="3" xfId="1" applyFont="1" applyFill="1" applyBorder="1"/>
    <xf numFmtId="0" fontId="10" fillId="9" borderId="4" xfId="1" applyFont="1" applyFill="1" applyBorder="1"/>
    <xf numFmtId="38" fontId="8" fillId="9" borderId="3" xfId="1" applyNumberFormat="1" applyFont="1" applyFill="1" applyBorder="1"/>
    <xf numFmtId="0" fontId="12" fillId="2" borderId="0" xfId="1" applyFont="1" applyFill="1"/>
    <xf numFmtId="38" fontId="2" fillId="2" borderId="0" xfId="1" applyNumberFormat="1" applyFill="1"/>
    <xf numFmtId="1" fontId="10" fillId="2" borderId="0" xfId="1" applyNumberFormat="1" applyFont="1" applyFill="1"/>
    <xf numFmtId="38" fontId="8" fillId="2" borderId="0" xfId="1" applyNumberFormat="1" applyFont="1" applyFill="1"/>
    <xf numFmtId="0" fontId="8" fillId="10" borderId="3" xfId="1" applyFont="1" applyFill="1" applyBorder="1"/>
    <xf numFmtId="0" fontId="10" fillId="10" borderId="0" xfId="1" applyFont="1" applyFill="1"/>
    <xf numFmtId="38" fontId="10" fillId="10" borderId="3" xfId="1" applyNumberFormat="1" applyFont="1" applyFill="1" applyBorder="1"/>
    <xf numFmtId="40" fontId="10" fillId="10" borderId="0" xfId="1" applyNumberFormat="1" applyFont="1" applyFill="1"/>
    <xf numFmtId="0" fontId="15" fillId="2" borderId="0" xfId="1" applyFont="1" applyFill="1"/>
    <xf numFmtId="166" fontId="12" fillId="2" borderId="0" xfId="1" applyNumberFormat="1" applyFont="1" applyFill="1"/>
    <xf numFmtId="164" fontId="10" fillId="2" borderId="0" xfId="1" applyNumberFormat="1" applyFont="1" applyFill="1"/>
    <xf numFmtId="0" fontId="8" fillId="3" borderId="0" xfId="2" applyFont="1" applyFill="1" applyAlignment="1">
      <alignment horizontal="center"/>
    </xf>
    <xf numFmtId="0" fontId="8" fillId="4" borderId="0" xfId="2" applyFont="1" applyFill="1" applyAlignment="1">
      <alignment horizontal="center"/>
    </xf>
    <xf numFmtId="0" fontId="8" fillId="5" borderId="0" xfId="2" applyFont="1" applyFill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Percent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103909</xdr:rowOff>
    </xdr:from>
    <xdr:to>
      <xdr:col>3</xdr:col>
      <xdr:colOff>1177464</xdr:colOff>
      <xdr:row>3</xdr:row>
      <xdr:rowOff>42700</xdr:rowOff>
    </xdr:to>
    <xdr:pic>
      <xdr:nvPicPr>
        <xdr:cNvPr id="2" name="Picture 1" descr="A picture containing text&#10;&#10;Description automatically generated">
          <a:extLst>
            <a:ext uri="{FF2B5EF4-FFF2-40B4-BE49-F238E27FC236}">
              <a16:creationId xmlns:a16="http://schemas.microsoft.com/office/drawing/2014/main" id="{4CC6FDEA-0A3C-4FF5-B545-C6365F177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03909"/>
          <a:ext cx="4301664" cy="862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AF80"/>
  <sheetViews>
    <sheetView tabSelected="1" zoomScale="55" zoomScaleNormal="55" workbookViewId="0">
      <pane ySplit="5" topLeftCell="A6" activePane="bottomLeft" state="frozen"/>
      <selection pane="bottomLeft" activeCell="U22" sqref="U22"/>
    </sheetView>
  </sheetViews>
  <sheetFormatPr defaultColWidth="9.140625" defaultRowHeight="12.75" outlineLevelCol="1" x14ac:dyDescent="0.2"/>
  <cols>
    <col min="1" max="2" width="9.140625" style="1"/>
    <col min="3" max="3" width="46.85546875" style="1" customWidth="1"/>
    <col min="4" max="4" width="71.140625" style="2" customWidth="1"/>
    <col min="5" max="5" width="19.7109375" style="2" hidden="1" customWidth="1" outlineLevel="1"/>
    <col min="6" max="6" width="8" style="2" hidden="1" customWidth="1" outlineLevel="1"/>
    <col min="7" max="7" width="18.42578125" style="3" customWidth="1" collapsed="1"/>
    <col min="8" max="9" width="5" style="1" customWidth="1"/>
    <col min="10" max="10" width="16.85546875" style="1" customWidth="1"/>
    <col min="11" max="12" width="5.7109375" style="1" customWidth="1"/>
    <col min="13" max="13" width="21.28515625" style="1" customWidth="1"/>
    <col min="14" max="15" width="6" style="1" customWidth="1"/>
    <col min="16" max="16" width="17" style="4" customWidth="1"/>
    <col min="17" max="17" width="9.140625" style="4" customWidth="1"/>
    <col min="18" max="18" width="17" style="4" customWidth="1"/>
    <col min="19" max="19" width="13.5703125" style="4" customWidth="1"/>
    <col min="20" max="20" width="8.42578125" style="4" customWidth="1"/>
    <col min="21" max="21" width="16.7109375" style="4" customWidth="1"/>
    <col min="22" max="22" width="12" style="4" customWidth="1"/>
    <col min="23" max="23" width="14.140625" style="4" bestFit="1" customWidth="1"/>
    <col min="24" max="24" width="7" style="4" customWidth="1"/>
    <col min="25" max="25" width="16.140625" style="4" customWidth="1"/>
    <col min="26" max="26" width="17" style="4" customWidth="1"/>
    <col min="27" max="27" width="19.5703125" style="4" customWidth="1"/>
    <col min="28" max="28" width="21.5703125" style="4" customWidth="1"/>
    <col min="29" max="16384" width="9.140625" style="4"/>
  </cols>
  <sheetData>
    <row r="1" spans="2:32" x14ac:dyDescent="0.2">
      <c r="M1" s="4"/>
      <c r="N1" s="4"/>
      <c r="O1" s="4"/>
      <c r="T1" s="5">
        <v>45016</v>
      </c>
      <c r="U1" s="5">
        <v>45189</v>
      </c>
      <c r="V1" s="6">
        <f>(U1-T1)/365</f>
        <v>0.47397260273972602</v>
      </c>
    </row>
    <row r="2" spans="2:32" s="1" customFormat="1" ht="30" x14ac:dyDescent="0.45">
      <c r="C2" s="7"/>
      <c r="D2" s="2"/>
      <c r="E2" s="2"/>
      <c r="F2" s="2"/>
      <c r="G2" s="8" t="s">
        <v>0</v>
      </c>
      <c r="H2" s="9"/>
      <c r="I2" s="9"/>
      <c r="P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2:32" s="1" customFormat="1" ht="30" x14ac:dyDescent="0.45">
      <c r="B3" s="4"/>
      <c r="C3" s="7"/>
      <c r="D3" s="4"/>
      <c r="E3" s="4"/>
      <c r="F3" s="4"/>
      <c r="G3" s="10"/>
      <c r="H3" s="4"/>
      <c r="I3" s="4"/>
      <c r="J3" s="4"/>
      <c r="K3" s="4"/>
      <c r="L3" s="4"/>
      <c r="M3" s="4"/>
      <c r="N3" s="4"/>
      <c r="O3" s="4"/>
      <c r="P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2:32" s="1" customFormat="1" ht="23.25" x14ac:dyDescent="0.35">
      <c r="B4" s="4"/>
      <c r="C4" s="4"/>
      <c r="D4" s="4"/>
      <c r="E4" s="11" t="s">
        <v>1</v>
      </c>
      <c r="F4" s="11"/>
      <c r="G4" s="11" t="s">
        <v>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2:32" s="1" customFormat="1" ht="23.25" x14ac:dyDescent="0.35">
      <c r="C5" s="12" t="s">
        <v>2</v>
      </c>
      <c r="D5" s="11"/>
      <c r="E5" s="13" t="s">
        <v>3</v>
      </c>
      <c r="F5" s="11"/>
      <c r="G5" s="13" t="s">
        <v>4</v>
      </c>
      <c r="H5" s="14"/>
      <c r="I5" s="11"/>
      <c r="J5" s="11" t="s">
        <v>5</v>
      </c>
      <c r="K5" s="11"/>
      <c r="L5" s="11"/>
      <c r="M5" s="11" t="s">
        <v>6</v>
      </c>
      <c r="N5" s="11"/>
      <c r="O5" s="11"/>
      <c r="P5" s="11" t="s">
        <v>7</v>
      </c>
      <c r="Q5" s="15"/>
      <c r="R5" s="15"/>
      <c r="S5" s="53" t="s">
        <v>8</v>
      </c>
      <c r="T5" s="53"/>
      <c r="U5" s="53"/>
      <c r="V5" s="16"/>
      <c r="W5" s="54" t="s">
        <v>9</v>
      </c>
      <c r="X5" s="54"/>
      <c r="Y5" s="54"/>
      <c r="Z5" s="55" t="s">
        <v>10</v>
      </c>
      <c r="AA5" s="55"/>
    </row>
    <row r="6" spans="2:32" s="1" customFormat="1" ht="23.25" x14ac:dyDescent="0.35">
      <c r="C6" s="12"/>
      <c r="D6" s="11"/>
      <c r="E6" s="11"/>
      <c r="F6" s="11"/>
      <c r="G6" s="11"/>
      <c r="H6" s="14"/>
      <c r="I6" s="11"/>
      <c r="J6" s="11"/>
      <c r="K6" s="11"/>
      <c r="L6" s="11"/>
      <c r="M6" s="11"/>
      <c r="N6" s="11"/>
      <c r="O6" s="11"/>
      <c r="P6" s="11"/>
      <c r="Q6" s="15"/>
      <c r="R6" s="15"/>
      <c r="S6" s="18" t="s">
        <v>11</v>
      </c>
      <c r="T6" s="18"/>
      <c r="U6" s="18" t="s">
        <v>12</v>
      </c>
      <c r="V6" s="18"/>
      <c r="W6" s="19" t="s">
        <v>11</v>
      </c>
      <c r="X6" s="19"/>
      <c r="Y6" s="19" t="s">
        <v>12</v>
      </c>
      <c r="Z6" s="17" t="s">
        <v>13</v>
      </c>
      <c r="AA6" s="20" t="str">
        <f>Y6</f>
        <v>Band D Tax</v>
      </c>
    </row>
    <row r="7" spans="2:32" s="1" customFormat="1" ht="23.25" x14ac:dyDescent="0.35">
      <c r="C7" s="11"/>
      <c r="D7" s="11"/>
      <c r="E7" s="11"/>
      <c r="F7" s="11"/>
      <c r="G7" s="11"/>
      <c r="H7" s="14"/>
      <c r="I7" s="11"/>
      <c r="J7" s="11"/>
      <c r="K7" s="11"/>
      <c r="L7" s="11"/>
      <c r="M7" s="11"/>
      <c r="N7" s="11"/>
      <c r="O7" s="11"/>
      <c r="P7" s="11"/>
      <c r="Q7" s="15"/>
      <c r="R7" s="15"/>
      <c r="S7" s="18"/>
      <c r="T7" s="18"/>
      <c r="U7" s="18"/>
      <c r="V7" s="18"/>
      <c r="W7" s="21"/>
      <c r="X7" s="22"/>
      <c r="Y7" s="22"/>
      <c r="Z7" s="23"/>
      <c r="AA7" s="23"/>
    </row>
    <row r="8" spans="2:32" s="1" customFormat="1" ht="24" thickBot="1" x14ac:dyDescent="0.4">
      <c r="C8" s="11" t="s">
        <v>14</v>
      </c>
      <c r="D8" s="24" t="s">
        <v>14</v>
      </c>
      <c r="E8" s="25">
        <v>12335</v>
      </c>
      <c r="F8" s="24"/>
      <c r="G8" s="25">
        <v>12335</v>
      </c>
      <c r="H8" s="26"/>
      <c r="I8" s="14"/>
      <c r="J8" s="27">
        <v>12335</v>
      </c>
      <c r="K8" s="26"/>
      <c r="L8" s="14"/>
      <c r="M8" s="28">
        <f>M64-M20-M24-M26</f>
        <v>12978</v>
      </c>
      <c r="N8" s="14"/>
      <c r="O8" s="14"/>
      <c r="P8" s="29">
        <f>M8-J8</f>
        <v>643</v>
      </c>
      <c r="Q8" s="14"/>
      <c r="R8" s="14"/>
      <c r="S8" s="30">
        <v>121.24</v>
      </c>
      <c r="T8" s="30"/>
      <c r="U8" s="31">
        <f>J8/S8</f>
        <v>101.74034971956451</v>
      </c>
      <c r="V8" s="30"/>
      <c r="W8" s="32">
        <v>123.18</v>
      </c>
      <c r="X8" s="22"/>
      <c r="Y8" s="33">
        <f>M8/W8</f>
        <v>105.35801266439357</v>
      </c>
      <c r="Z8" s="34">
        <f>(Y8-U8)/U8</f>
        <v>3.5557799386386355E-2</v>
      </c>
      <c r="AA8" s="35">
        <f>Y8-U8</f>
        <v>3.617662944829064</v>
      </c>
    </row>
    <row r="9" spans="2:32" s="1" customFormat="1" ht="23.25" x14ac:dyDescent="0.35">
      <c r="C9" s="11"/>
      <c r="D9" s="24"/>
      <c r="E9" s="26"/>
      <c r="F9" s="24"/>
      <c r="G9" s="26"/>
      <c r="H9" s="26"/>
      <c r="I9" s="14"/>
      <c r="J9" s="14"/>
      <c r="K9" s="26"/>
      <c r="L9" s="14"/>
      <c r="M9" s="14"/>
      <c r="N9" s="14"/>
      <c r="O9" s="14"/>
      <c r="P9" s="11"/>
      <c r="Q9" s="14"/>
      <c r="R9" s="14"/>
      <c r="S9" s="26"/>
      <c r="T9" s="14"/>
      <c r="U9" s="14"/>
      <c r="V9" s="14"/>
      <c r="W9" s="14"/>
      <c r="X9" s="14"/>
      <c r="Y9" s="14"/>
      <c r="Z9" s="4"/>
      <c r="AA9" s="4"/>
    </row>
    <row r="10" spans="2:32" s="1" customFormat="1" ht="23.25" hidden="1" customHeight="1" x14ac:dyDescent="0.35">
      <c r="C10" s="11" t="s">
        <v>15</v>
      </c>
      <c r="D10" s="14"/>
      <c r="E10" s="26"/>
      <c r="F10" s="14"/>
      <c r="G10" s="26"/>
      <c r="H10" s="26"/>
      <c r="I10" s="14"/>
      <c r="J10" s="14"/>
      <c r="K10" s="26"/>
      <c r="L10" s="14"/>
      <c r="M10" s="14"/>
      <c r="N10" s="14"/>
      <c r="O10" s="14"/>
      <c r="P10" s="11"/>
      <c r="Q10" s="14"/>
      <c r="R10" s="14"/>
      <c r="S10" s="14"/>
      <c r="T10" s="14"/>
      <c r="U10" s="14"/>
      <c r="V10" s="14"/>
      <c r="W10" s="14"/>
      <c r="X10" s="14"/>
      <c r="Y10" s="14"/>
      <c r="AE10" s="4"/>
      <c r="AF10" s="4"/>
    </row>
    <row r="11" spans="2:32" s="1" customFormat="1" ht="23.25" hidden="1" customHeight="1" x14ac:dyDescent="0.35">
      <c r="C11" s="11"/>
      <c r="D11" s="14"/>
      <c r="E11" s="26"/>
      <c r="F11" s="14"/>
      <c r="G11" s="26"/>
      <c r="H11" s="26"/>
      <c r="I11" s="14"/>
      <c r="J11" s="14"/>
      <c r="K11" s="26"/>
      <c r="L11" s="14"/>
      <c r="M11" s="14"/>
      <c r="N11" s="14"/>
      <c r="O11" s="14"/>
      <c r="P11" s="11"/>
      <c r="Q11" s="14"/>
      <c r="R11" s="14"/>
      <c r="S11" s="14"/>
      <c r="T11" s="14"/>
      <c r="U11" s="14"/>
      <c r="V11" s="14"/>
      <c r="W11" s="14"/>
      <c r="X11" s="14"/>
      <c r="Y11" s="14"/>
      <c r="AE11" s="4"/>
      <c r="AF11" s="4"/>
    </row>
    <row r="12" spans="2:32" s="1" customFormat="1" ht="24" hidden="1" thickBot="1" x14ac:dyDescent="0.4">
      <c r="C12" s="11"/>
      <c r="D12" s="14"/>
      <c r="E12" s="25"/>
      <c r="F12" s="14"/>
      <c r="G12" s="25"/>
      <c r="H12" s="26"/>
      <c r="I12" s="14"/>
      <c r="J12" s="14"/>
      <c r="K12" s="26"/>
      <c r="L12" s="14"/>
      <c r="M12" s="14"/>
      <c r="N12" s="14"/>
      <c r="O12" s="14"/>
      <c r="P12" s="11"/>
      <c r="Q12" s="14"/>
      <c r="R12" s="14"/>
      <c r="S12" s="14"/>
      <c r="T12" s="14"/>
      <c r="U12" s="14"/>
      <c r="V12" s="14"/>
      <c r="W12" s="14"/>
      <c r="X12" s="14"/>
      <c r="Y12" s="14"/>
      <c r="AE12" s="4"/>
      <c r="AF12" s="4"/>
    </row>
    <row r="13" spans="2:32" s="1" customFormat="1" ht="23.25" hidden="1" x14ac:dyDescent="0.35">
      <c r="C13" s="11"/>
      <c r="D13" s="14"/>
      <c r="E13" s="26"/>
      <c r="F13" s="14"/>
      <c r="G13" s="26"/>
      <c r="H13" s="14"/>
      <c r="I13" s="14"/>
      <c r="J13" s="14"/>
      <c r="K13" s="26"/>
      <c r="L13" s="14"/>
      <c r="M13" s="14"/>
      <c r="N13" s="14"/>
      <c r="O13" s="14"/>
      <c r="P13" s="11"/>
      <c r="Q13" s="14"/>
      <c r="R13" s="14"/>
      <c r="S13" s="14"/>
      <c r="T13" s="14"/>
      <c r="U13" s="14"/>
      <c r="V13" s="14"/>
      <c r="W13" s="14"/>
      <c r="X13" s="14"/>
      <c r="Y13" s="14"/>
      <c r="AE13" s="4"/>
      <c r="AF13" s="4"/>
    </row>
    <row r="14" spans="2:32" ht="23.25" hidden="1" x14ac:dyDescent="0.35">
      <c r="C14" s="11"/>
      <c r="D14" s="14"/>
      <c r="E14" s="26"/>
      <c r="F14" s="14"/>
      <c r="G14" s="26"/>
      <c r="H14" s="14"/>
      <c r="I14" s="14"/>
      <c r="J14" s="36">
        <v>0</v>
      </c>
      <c r="K14" s="26"/>
      <c r="L14" s="14"/>
      <c r="M14" s="36">
        <v>0</v>
      </c>
      <c r="N14" s="14"/>
      <c r="O14" s="14"/>
      <c r="P14" s="11"/>
      <c r="Q14" s="14"/>
      <c r="R14" s="14"/>
      <c r="S14" s="14"/>
      <c r="T14" s="14"/>
      <c r="U14" s="14"/>
      <c r="V14" s="14"/>
      <c r="W14" s="14"/>
      <c r="X14" s="14"/>
      <c r="Y14" s="14"/>
      <c r="Z14" s="1"/>
      <c r="AA14" s="1"/>
      <c r="AB14" s="1"/>
      <c r="AC14" s="1"/>
      <c r="AD14" s="1"/>
    </row>
    <row r="15" spans="2:32" ht="23.25" hidden="1" x14ac:dyDescent="0.35">
      <c r="C15" s="11"/>
      <c r="D15" s="14"/>
      <c r="E15" s="26"/>
      <c r="F15" s="14"/>
      <c r="G15" s="26"/>
      <c r="H15" s="14"/>
      <c r="I15" s="14"/>
      <c r="J15" s="36">
        <v>0</v>
      </c>
      <c r="K15" s="26"/>
      <c r="L15" s="14"/>
      <c r="M15" s="36">
        <v>0</v>
      </c>
      <c r="N15" s="14"/>
      <c r="O15" s="14"/>
      <c r="P15" s="11"/>
      <c r="Q15" s="14"/>
      <c r="R15" s="14"/>
      <c r="S15" s="14"/>
      <c r="T15" s="14"/>
      <c r="U15" s="14"/>
      <c r="V15" s="14"/>
      <c r="W15" s="14"/>
      <c r="X15" s="14"/>
      <c r="Y15" s="14"/>
      <c r="Z15" s="1"/>
      <c r="AA15" s="1"/>
      <c r="AB15" s="1"/>
      <c r="AC15" s="1"/>
      <c r="AD15" s="1"/>
    </row>
    <row r="16" spans="2:32" ht="23.25" hidden="1" x14ac:dyDescent="0.35">
      <c r="C16" s="11"/>
      <c r="D16" s="14"/>
      <c r="E16" s="26"/>
      <c r="F16" s="14"/>
      <c r="G16" s="26"/>
      <c r="H16" s="14"/>
      <c r="I16" s="14"/>
      <c r="J16" s="36">
        <v>0</v>
      </c>
      <c r="K16" s="26"/>
      <c r="L16" s="14"/>
      <c r="M16" s="36">
        <v>0</v>
      </c>
      <c r="N16" s="14"/>
      <c r="O16" s="14"/>
      <c r="P16" s="11"/>
      <c r="Q16" s="14"/>
      <c r="R16" s="14"/>
      <c r="S16" s="14"/>
      <c r="T16" s="14"/>
      <c r="U16" s="14"/>
      <c r="V16" s="14"/>
      <c r="W16" s="14"/>
      <c r="X16" s="14"/>
      <c r="Y16" s="14"/>
      <c r="Z16" s="1"/>
      <c r="AA16" s="1"/>
      <c r="AB16" s="1"/>
      <c r="AC16" s="1"/>
      <c r="AD16" s="1"/>
    </row>
    <row r="17" spans="3:32" ht="23.25" x14ac:dyDescent="0.35">
      <c r="C17" s="37" t="s">
        <v>16</v>
      </c>
      <c r="D17" s="14" t="s">
        <v>17</v>
      </c>
      <c r="E17" s="26">
        <v>700</v>
      </c>
      <c r="F17" s="14"/>
      <c r="G17" s="26">
        <v>700</v>
      </c>
      <c r="H17" s="14"/>
      <c r="I17" s="14"/>
      <c r="J17" s="36">
        <v>500</v>
      </c>
      <c r="K17" s="26"/>
      <c r="L17" s="14"/>
      <c r="M17" s="38">
        <v>500</v>
      </c>
      <c r="N17" s="14"/>
      <c r="O17" s="14"/>
      <c r="P17" s="11"/>
      <c r="Q17" s="14"/>
      <c r="R17" s="14"/>
      <c r="S17" s="14"/>
      <c r="T17" s="14"/>
      <c r="U17" s="14"/>
      <c r="V17" s="14"/>
      <c r="W17" s="14"/>
      <c r="X17" s="14"/>
      <c r="Y17" s="14"/>
      <c r="Z17" s="1"/>
      <c r="AA17" s="1"/>
      <c r="AB17" s="1"/>
      <c r="AC17" s="1"/>
      <c r="AD17" s="1"/>
    </row>
    <row r="18" spans="3:32" ht="23.25" x14ac:dyDescent="0.35">
      <c r="C18" s="37"/>
      <c r="D18" s="14" t="s">
        <v>18</v>
      </c>
      <c r="E18" s="26">
        <v>16.399999999999999</v>
      </c>
      <c r="F18" s="14"/>
      <c r="G18" s="26">
        <v>16.399999999999999</v>
      </c>
      <c r="H18" s="14"/>
      <c r="I18" s="14"/>
      <c r="J18" s="36">
        <v>17</v>
      </c>
      <c r="K18" s="26"/>
      <c r="L18" s="14"/>
      <c r="M18" s="38">
        <v>17</v>
      </c>
      <c r="N18" s="14"/>
      <c r="O18" s="14"/>
      <c r="P18" s="11"/>
      <c r="Q18" s="14"/>
      <c r="R18" s="14"/>
      <c r="S18" s="14"/>
      <c r="T18" s="14"/>
      <c r="U18" s="14"/>
      <c r="V18" s="14"/>
      <c r="W18" s="14"/>
      <c r="X18" s="14"/>
      <c r="Y18" s="14"/>
      <c r="Z18" s="1"/>
      <c r="AA18" s="1"/>
      <c r="AB18" s="1"/>
      <c r="AC18" s="1"/>
      <c r="AD18" s="1"/>
    </row>
    <row r="19" spans="3:32" ht="23.25" x14ac:dyDescent="0.35">
      <c r="C19" s="37"/>
      <c r="D19" s="14" t="s">
        <v>19</v>
      </c>
      <c r="E19" s="26">
        <v>150</v>
      </c>
      <c r="F19" s="14"/>
      <c r="G19" s="26">
        <v>150</v>
      </c>
      <c r="H19" s="14"/>
      <c r="I19" s="14"/>
      <c r="J19" s="36">
        <v>0</v>
      </c>
      <c r="K19" s="26"/>
      <c r="L19" s="14"/>
      <c r="M19" s="38">
        <v>0</v>
      </c>
      <c r="N19" s="14"/>
      <c r="O19" s="14"/>
      <c r="P19" s="11"/>
      <c r="Q19" s="14"/>
      <c r="R19" s="14"/>
      <c r="S19" s="14"/>
      <c r="T19" s="14"/>
      <c r="U19" s="14"/>
      <c r="V19" s="14"/>
      <c r="W19" s="14"/>
      <c r="X19" s="14"/>
      <c r="Y19" s="14"/>
      <c r="Z19" s="1"/>
      <c r="AA19" s="1"/>
      <c r="AB19" s="1"/>
      <c r="AC19" s="1"/>
      <c r="AD19" s="1"/>
    </row>
    <row r="20" spans="3:32" ht="24" collapsed="1" thickBot="1" x14ac:dyDescent="0.4">
      <c r="C20" s="11" t="s">
        <v>20</v>
      </c>
      <c r="D20" s="14"/>
      <c r="E20" s="25">
        <v>866.4</v>
      </c>
      <c r="F20" s="14"/>
      <c r="G20" s="25">
        <v>866.4</v>
      </c>
      <c r="H20" s="26"/>
      <c r="I20" s="26"/>
      <c r="J20" s="27">
        <f>SUM(J17:J19)</f>
        <v>517</v>
      </c>
      <c r="K20" s="26"/>
      <c r="L20" s="26"/>
      <c r="M20" s="28">
        <f>SUM(M17:M19)</f>
        <v>517</v>
      </c>
      <c r="N20" s="26"/>
      <c r="O20" s="26"/>
      <c r="P20" s="29">
        <f>M20-J20</f>
        <v>0</v>
      </c>
      <c r="Q20" s="26"/>
      <c r="R20" s="26"/>
      <c r="S20" s="26"/>
      <c r="T20" s="26"/>
      <c r="U20" s="26"/>
      <c r="V20" s="26"/>
      <c r="W20" s="26"/>
      <c r="X20" s="26"/>
      <c r="Y20" s="26"/>
      <c r="Z20" s="3"/>
      <c r="AA20" s="3"/>
      <c r="AB20" s="3"/>
      <c r="AC20" s="3"/>
      <c r="AD20" s="3"/>
    </row>
    <row r="21" spans="3:32" ht="23.25" x14ac:dyDescent="0.35">
      <c r="C21" s="11"/>
      <c r="D21" s="14"/>
      <c r="E21" s="26"/>
      <c r="F21" s="14"/>
      <c r="G21" s="26"/>
      <c r="H21" s="26"/>
      <c r="I21" s="26"/>
      <c r="J21" s="26"/>
      <c r="K21" s="26"/>
      <c r="L21" s="26"/>
      <c r="M21" s="26"/>
      <c r="N21" s="26"/>
      <c r="O21" s="26"/>
      <c r="P21" s="11"/>
      <c r="Q21" s="26"/>
      <c r="R21" s="26"/>
      <c r="S21" s="26"/>
      <c r="T21" s="26"/>
      <c r="U21" s="26"/>
      <c r="V21" s="26"/>
      <c r="W21" s="26"/>
      <c r="X21" s="26"/>
      <c r="Y21" s="26"/>
      <c r="Z21" s="3"/>
      <c r="AA21" s="3"/>
      <c r="AB21" s="3"/>
      <c r="AC21" s="3"/>
      <c r="AD21" s="3"/>
    </row>
    <row r="22" spans="3:32" ht="24" thickBot="1" x14ac:dyDescent="0.4">
      <c r="C22" s="11" t="s">
        <v>15</v>
      </c>
      <c r="D22" s="14"/>
      <c r="E22" s="25">
        <v>0</v>
      </c>
      <c r="F22" s="14"/>
      <c r="H22" s="14"/>
      <c r="I22" s="14"/>
      <c r="J22" s="27">
        <v>0</v>
      </c>
      <c r="K22" s="26"/>
      <c r="L22" s="26"/>
      <c r="M22" s="28">
        <v>0</v>
      </c>
      <c r="N22" s="26"/>
      <c r="O22" s="26"/>
      <c r="P22" s="29">
        <f>M22-J22</f>
        <v>0</v>
      </c>
      <c r="Q22" s="26"/>
      <c r="R22" s="26"/>
      <c r="S22" s="26"/>
      <c r="T22" s="26"/>
      <c r="U22" s="26"/>
      <c r="V22" s="26"/>
      <c r="W22" s="26"/>
      <c r="X22" s="26"/>
      <c r="Y22" s="26"/>
      <c r="Z22" s="3"/>
      <c r="AA22" s="3"/>
      <c r="AB22" s="3"/>
      <c r="AC22" s="3"/>
      <c r="AD22" s="3"/>
    </row>
    <row r="23" spans="3:32" ht="23.25" x14ac:dyDescent="0.35">
      <c r="C23" s="11"/>
      <c r="D23" s="14"/>
      <c r="E23" s="26"/>
      <c r="F23" s="14"/>
      <c r="G23" s="26"/>
      <c r="H23" s="26"/>
      <c r="I23" s="26"/>
      <c r="J23" s="26"/>
      <c r="K23" s="26"/>
      <c r="L23" s="26"/>
      <c r="M23" s="26"/>
      <c r="N23" s="26"/>
      <c r="O23" s="26"/>
      <c r="P23" s="11"/>
      <c r="Q23" s="26"/>
      <c r="R23" s="26"/>
      <c r="S23" s="26"/>
      <c r="T23" s="26"/>
      <c r="U23" s="26"/>
      <c r="V23" s="26"/>
      <c r="W23" s="26"/>
      <c r="X23" s="26"/>
      <c r="Y23" s="26"/>
      <c r="Z23" s="3"/>
      <c r="AA23" s="3"/>
      <c r="AB23" s="3"/>
      <c r="AC23" s="3"/>
      <c r="AD23" s="3"/>
    </row>
    <row r="24" spans="3:32" ht="24" thickBot="1" x14ac:dyDescent="0.4">
      <c r="C24" s="11" t="s">
        <v>21</v>
      </c>
      <c r="D24" s="14"/>
      <c r="E24" s="25">
        <v>0</v>
      </c>
      <c r="F24" s="14"/>
      <c r="G24" s="25">
        <v>0</v>
      </c>
      <c r="H24" s="14"/>
      <c r="I24" s="14"/>
      <c r="J24" s="27">
        <v>0</v>
      </c>
      <c r="K24" s="26"/>
      <c r="L24" s="14"/>
      <c r="M24" s="28">
        <v>0</v>
      </c>
      <c r="N24" s="14"/>
      <c r="O24" s="14"/>
      <c r="P24" s="29">
        <f>M24-J24</f>
        <v>0</v>
      </c>
      <c r="Q24" s="14"/>
      <c r="R24" s="14"/>
      <c r="S24" s="14"/>
      <c r="T24" s="14"/>
      <c r="U24" s="14"/>
      <c r="V24" s="14"/>
      <c r="W24" s="14"/>
      <c r="X24" s="14"/>
      <c r="Y24" s="14"/>
      <c r="Z24" s="1"/>
      <c r="AA24" s="1"/>
      <c r="AB24" s="1"/>
      <c r="AC24" s="1"/>
      <c r="AD24" s="1"/>
    </row>
    <row r="25" spans="3:32" ht="23.25" x14ac:dyDescent="0.35">
      <c r="C25" s="11"/>
      <c r="D25" s="14"/>
      <c r="E25" s="26"/>
      <c r="F25" s="14"/>
      <c r="G25" s="26"/>
      <c r="H25" s="26"/>
      <c r="I25" s="14"/>
      <c r="J25" s="14"/>
      <c r="K25" s="26"/>
      <c r="L25" s="14"/>
      <c r="M25" s="14"/>
      <c r="N25" s="14"/>
      <c r="O25" s="14"/>
      <c r="P25" s="11"/>
      <c r="Q25" s="14"/>
      <c r="R25" s="14"/>
      <c r="S25" s="14"/>
      <c r="T25" s="14"/>
      <c r="U25" s="14"/>
      <c r="V25" s="14"/>
      <c r="W25" s="14"/>
      <c r="X25" s="14"/>
      <c r="Y25" s="14"/>
      <c r="Z25" s="1"/>
      <c r="AA25" s="1"/>
      <c r="AB25" s="1"/>
      <c r="AC25" s="1"/>
      <c r="AD25" s="1"/>
    </row>
    <row r="26" spans="3:32" ht="24" thickBot="1" x14ac:dyDescent="0.4">
      <c r="C26" s="11" t="s">
        <v>22</v>
      </c>
      <c r="D26" s="14"/>
      <c r="E26" s="25">
        <v>0</v>
      </c>
      <c r="F26" s="14"/>
      <c r="G26" s="25">
        <v>0</v>
      </c>
      <c r="H26" s="26"/>
      <c r="I26" s="14"/>
      <c r="J26" s="27">
        <v>0</v>
      </c>
      <c r="K26" s="26"/>
      <c r="L26" s="14"/>
      <c r="M26" s="28">
        <v>0</v>
      </c>
      <c r="N26" s="14"/>
      <c r="O26" s="14"/>
      <c r="P26" s="29">
        <f>M26-J26</f>
        <v>0</v>
      </c>
      <c r="Q26" s="14"/>
      <c r="R26" s="14"/>
      <c r="S26" s="14"/>
      <c r="T26" s="14"/>
      <c r="U26" s="14"/>
      <c r="V26" s="14"/>
      <c r="W26" s="14"/>
      <c r="X26" s="14"/>
      <c r="Y26" s="14"/>
      <c r="Z26" s="1"/>
      <c r="AA26" s="1"/>
      <c r="AB26" s="1"/>
      <c r="AC26" s="1"/>
      <c r="AD26" s="1"/>
    </row>
    <row r="27" spans="3:32" ht="23.25" x14ac:dyDescent="0.35">
      <c r="C27" s="14"/>
      <c r="D27" s="14"/>
      <c r="E27" s="26"/>
      <c r="F27" s="14"/>
      <c r="G27" s="26"/>
      <c r="H27" s="14"/>
      <c r="I27" s="14"/>
      <c r="J27" s="14"/>
      <c r="K27" s="26"/>
      <c r="L27" s="14"/>
      <c r="M27" s="14"/>
      <c r="N27" s="14"/>
      <c r="O27" s="14"/>
      <c r="P27" s="11"/>
      <c r="Q27" s="14"/>
      <c r="R27" s="14"/>
      <c r="S27" s="14"/>
      <c r="T27" s="14"/>
      <c r="U27" s="14"/>
      <c r="V27" s="14"/>
      <c r="W27" s="14"/>
      <c r="X27" s="14"/>
      <c r="Y27" s="14"/>
      <c r="Z27" s="1"/>
      <c r="AA27" s="1"/>
      <c r="AB27" s="1"/>
      <c r="AC27" s="1"/>
      <c r="AD27" s="1"/>
    </row>
    <row r="28" spans="3:32" ht="24" thickBot="1" x14ac:dyDescent="0.4">
      <c r="C28" s="39" t="s">
        <v>23</v>
      </c>
      <c r="D28" s="40"/>
      <c r="E28" s="41">
        <v>13201.4</v>
      </c>
      <c r="F28" s="40"/>
      <c r="G28" s="41">
        <v>13201.4</v>
      </c>
      <c r="H28" s="40"/>
      <c r="I28" s="40"/>
      <c r="J28" s="41">
        <f>J8+J20+J22+J24+J26</f>
        <v>12852</v>
      </c>
      <c r="K28" s="26"/>
      <c r="L28" s="14"/>
      <c r="M28" s="41">
        <f>M8+M20+M22+M24+M26</f>
        <v>13495</v>
      </c>
      <c r="N28" s="14"/>
      <c r="O28" s="14"/>
      <c r="P28" s="25">
        <f>M28-J28</f>
        <v>643</v>
      </c>
      <c r="Q28" s="14"/>
      <c r="R28" s="14"/>
      <c r="S28" s="14"/>
      <c r="T28" s="14"/>
      <c r="U28" s="14"/>
      <c r="V28" s="14"/>
      <c r="W28" s="14"/>
      <c r="X28" s="14"/>
      <c r="Y28" s="14"/>
      <c r="Z28" s="1"/>
      <c r="AA28" s="1"/>
      <c r="AB28" s="1"/>
      <c r="AC28" s="1"/>
      <c r="AD28" s="1"/>
    </row>
    <row r="29" spans="3:32" ht="24" thickTop="1" x14ac:dyDescent="0.35">
      <c r="C29" s="14"/>
      <c r="D29" s="14"/>
      <c r="E29" s="26"/>
      <c r="F29" s="14"/>
      <c r="G29" s="26"/>
      <c r="H29" s="14"/>
      <c r="I29" s="14"/>
      <c r="J29" s="14"/>
      <c r="K29" s="26"/>
      <c r="L29" s="14"/>
      <c r="M29" s="14"/>
      <c r="N29" s="14"/>
      <c r="O29" s="14"/>
      <c r="P29" s="11"/>
      <c r="Q29" s="14"/>
      <c r="R29" s="14"/>
      <c r="S29" s="14"/>
      <c r="T29" s="14"/>
      <c r="U29" s="14"/>
      <c r="V29" s="14"/>
      <c r="W29" s="14"/>
      <c r="X29" s="14"/>
      <c r="Y29" s="14"/>
      <c r="Z29" s="1"/>
      <c r="AA29" s="1"/>
      <c r="AB29" s="1"/>
      <c r="AC29" s="1"/>
      <c r="AD29" s="1"/>
    </row>
    <row r="30" spans="3:32" ht="23.25" x14ac:dyDescent="0.35">
      <c r="C30" s="12" t="s">
        <v>24</v>
      </c>
      <c r="D30" s="11"/>
      <c r="E30" s="26"/>
      <c r="F30" s="11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3"/>
      <c r="AA30" s="3"/>
      <c r="AB30" s="3"/>
      <c r="AC30" s="3"/>
      <c r="AD30" s="3"/>
    </row>
    <row r="31" spans="3:32" ht="21" customHeight="1" x14ac:dyDescent="0.35">
      <c r="C31" s="12"/>
      <c r="D31" s="11"/>
      <c r="E31" s="26"/>
      <c r="F31" s="11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3"/>
      <c r="AA31" s="3"/>
      <c r="AB31" s="3"/>
      <c r="AC31" s="3"/>
      <c r="AD31" s="3"/>
    </row>
    <row r="32" spans="3:32" ht="21" customHeight="1" x14ac:dyDescent="0.35">
      <c r="C32" s="42"/>
      <c r="D32" s="14"/>
      <c r="E32" s="42"/>
      <c r="F32" s="14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26"/>
      <c r="R32" s="26"/>
      <c r="S32" s="26"/>
      <c r="T32" s="26"/>
      <c r="U32" s="26"/>
      <c r="V32" s="26"/>
      <c r="W32" s="26"/>
      <c r="X32" s="26"/>
      <c r="Y32" s="26"/>
      <c r="Z32" s="3"/>
      <c r="AA32" s="3"/>
      <c r="AB32" s="3"/>
      <c r="AC32" s="3"/>
      <c r="AD32" s="3"/>
      <c r="AF32" s="43"/>
    </row>
    <row r="33" spans="3:32" ht="21" customHeight="1" x14ac:dyDescent="0.35">
      <c r="C33" s="42"/>
      <c r="D33" s="14" t="s">
        <v>25</v>
      </c>
      <c r="E33" s="26">
        <v>3109.6</v>
      </c>
      <c r="F33" s="14"/>
      <c r="G33" s="26">
        <v>3109.6</v>
      </c>
      <c r="H33" s="42"/>
      <c r="I33" s="42"/>
      <c r="J33" s="36">
        <v>4800</v>
      </c>
      <c r="K33" s="42"/>
      <c r="L33" s="42"/>
      <c r="M33" s="38">
        <f>4665+140</f>
        <v>4805</v>
      </c>
      <c r="N33" s="42"/>
      <c r="O33" s="42"/>
      <c r="P33" s="42"/>
      <c r="Q33" s="26"/>
      <c r="R33" s="26" t="s">
        <v>26</v>
      </c>
      <c r="S33" s="26"/>
      <c r="T33" s="26"/>
      <c r="U33" s="26"/>
      <c r="V33" s="26"/>
      <c r="W33" s="26"/>
      <c r="X33" s="26"/>
      <c r="Y33" s="26"/>
      <c r="Z33" s="3"/>
      <c r="AA33" s="3"/>
      <c r="AB33" s="3"/>
      <c r="AC33" s="3"/>
      <c r="AD33" s="3"/>
      <c r="AF33" s="43"/>
    </row>
    <row r="34" spans="3:32" ht="24" thickBot="1" x14ac:dyDescent="0.4">
      <c r="C34" s="11" t="s">
        <v>27</v>
      </c>
      <c r="D34" s="14"/>
      <c r="E34" s="25">
        <v>3109.6</v>
      </c>
      <c r="F34" s="14"/>
      <c r="G34" s="25">
        <v>3109.6</v>
      </c>
      <c r="H34" s="14"/>
      <c r="I34" s="14"/>
      <c r="J34" s="27">
        <f>J33</f>
        <v>4800</v>
      </c>
      <c r="K34" s="14"/>
      <c r="L34" s="14"/>
      <c r="M34" s="28">
        <f>M33</f>
        <v>4805</v>
      </c>
      <c r="N34" s="14"/>
      <c r="O34" s="14"/>
      <c r="P34" s="29">
        <f>M34-J34</f>
        <v>5</v>
      </c>
      <c r="Q34" s="26"/>
      <c r="R34" s="26"/>
      <c r="S34" s="26"/>
      <c r="T34" s="26"/>
      <c r="U34" s="26"/>
      <c r="V34" s="26"/>
      <c r="W34" s="26"/>
      <c r="X34" s="26"/>
      <c r="Y34" s="26"/>
      <c r="Z34" s="3"/>
      <c r="AA34" s="3"/>
      <c r="AB34" s="3"/>
      <c r="AC34" s="3"/>
      <c r="AD34" s="3"/>
    </row>
    <row r="35" spans="3:32" ht="23.25" x14ac:dyDescent="0.35">
      <c r="C35" s="11"/>
      <c r="D35" s="14"/>
      <c r="E35" s="26"/>
      <c r="F35" s="14"/>
      <c r="G35" s="26"/>
      <c r="H35" s="14"/>
      <c r="I35" s="14"/>
      <c r="J35" s="14"/>
      <c r="K35" s="26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"/>
      <c r="AA35" s="1"/>
      <c r="AB35" s="1"/>
      <c r="AC35" s="1"/>
      <c r="AD35" s="1"/>
    </row>
    <row r="36" spans="3:32" ht="23.25" x14ac:dyDescent="0.35">
      <c r="C36" s="11"/>
      <c r="D36" s="14" t="s">
        <v>28</v>
      </c>
      <c r="E36" s="26">
        <v>56</v>
      </c>
      <c r="F36" s="14"/>
      <c r="G36" s="26">
        <v>56</v>
      </c>
      <c r="H36" s="26"/>
      <c r="I36" s="26"/>
      <c r="J36" s="26">
        <v>0</v>
      </c>
      <c r="K36" s="26"/>
      <c r="L36" s="26"/>
      <c r="M36" s="26">
        <f>15*6</f>
        <v>90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3"/>
      <c r="AA36" s="3"/>
      <c r="AB36" s="3"/>
      <c r="AC36" s="3"/>
      <c r="AD36" s="3"/>
    </row>
    <row r="37" spans="3:32" ht="23.25" x14ac:dyDescent="0.35">
      <c r="C37" s="11"/>
      <c r="D37" s="14" t="s">
        <v>29</v>
      </c>
      <c r="E37" s="26">
        <v>114</v>
      </c>
      <c r="F37" s="14"/>
      <c r="G37" s="26">
        <v>95</v>
      </c>
      <c r="H37" s="26"/>
      <c r="I37" s="26"/>
      <c r="J37" s="14">
        <v>0</v>
      </c>
      <c r="K37" s="26"/>
      <c r="L37" s="26"/>
      <c r="M37" s="14">
        <v>110</v>
      </c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3"/>
      <c r="AA37" s="3"/>
      <c r="AB37" s="3"/>
      <c r="AC37" s="3"/>
      <c r="AD37" s="3"/>
    </row>
    <row r="38" spans="3:32" ht="23.25" x14ac:dyDescent="0.35">
      <c r="C38" s="11"/>
      <c r="D38" s="14" t="s">
        <v>30</v>
      </c>
      <c r="E38" s="26">
        <v>0</v>
      </c>
      <c r="F38" s="14"/>
      <c r="G38" s="26">
        <v>0</v>
      </c>
      <c r="H38" s="14"/>
      <c r="I38" s="14"/>
      <c r="J38" s="14">
        <v>0</v>
      </c>
      <c r="K38" s="26"/>
      <c r="L38" s="26"/>
      <c r="M38" s="14">
        <v>35</v>
      </c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3"/>
      <c r="AA38" s="3"/>
      <c r="AB38" s="3"/>
      <c r="AC38" s="3"/>
      <c r="AD38" s="3"/>
    </row>
    <row r="39" spans="3:32" ht="23.25" x14ac:dyDescent="0.35">
      <c r="C39" s="11"/>
      <c r="D39" s="14" t="s">
        <v>31</v>
      </c>
      <c r="E39" s="26">
        <v>97</v>
      </c>
      <c r="F39" s="14"/>
      <c r="G39" s="26">
        <v>97</v>
      </c>
      <c r="H39" s="14"/>
      <c r="I39" s="14"/>
      <c r="J39" s="14">
        <v>0</v>
      </c>
      <c r="K39" s="26"/>
      <c r="L39" s="26"/>
      <c r="M39" s="14">
        <v>105</v>
      </c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3"/>
      <c r="AA39" s="3"/>
      <c r="AB39" s="3"/>
      <c r="AC39" s="3"/>
      <c r="AD39" s="3"/>
    </row>
    <row r="40" spans="3:32" ht="23.25" x14ac:dyDescent="0.35">
      <c r="C40" s="11"/>
      <c r="D40" s="14" t="s">
        <v>32</v>
      </c>
      <c r="E40" s="26">
        <v>144.99</v>
      </c>
      <c r="F40" s="14"/>
      <c r="G40" s="26">
        <v>144.99</v>
      </c>
      <c r="H40" s="14"/>
      <c r="I40" s="14"/>
      <c r="J40" s="14">
        <v>700</v>
      </c>
      <c r="K40" s="26"/>
      <c r="L40" s="26"/>
      <c r="M40" s="14">
        <v>50</v>
      </c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3"/>
      <c r="AA40" s="3"/>
      <c r="AB40" s="3"/>
      <c r="AC40" s="3"/>
      <c r="AD40" s="3"/>
    </row>
    <row r="41" spans="3:32" ht="23.25" x14ac:dyDescent="0.35">
      <c r="C41" s="11"/>
      <c r="D41" s="14" t="s">
        <v>33</v>
      </c>
      <c r="E41" s="26">
        <v>51.49</v>
      </c>
      <c r="F41" s="14"/>
      <c r="G41" s="26">
        <v>51.49</v>
      </c>
      <c r="H41" s="14"/>
      <c r="I41" s="14"/>
      <c r="J41" s="44">
        <v>400</v>
      </c>
      <c r="K41" s="26"/>
      <c r="L41" s="26"/>
      <c r="M41" s="44">
        <v>50</v>
      </c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3"/>
      <c r="AA41" s="3"/>
      <c r="AB41" s="3"/>
      <c r="AC41" s="3"/>
      <c r="AD41" s="3"/>
    </row>
    <row r="42" spans="3:32" ht="23.25" x14ac:dyDescent="0.35">
      <c r="C42" s="11"/>
      <c r="D42" s="14" t="s">
        <v>34</v>
      </c>
      <c r="E42" s="26">
        <v>150</v>
      </c>
      <c r="F42" s="14"/>
      <c r="G42" s="26">
        <v>150</v>
      </c>
      <c r="H42" s="14"/>
      <c r="I42" s="14"/>
      <c r="J42" s="14">
        <v>0</v>
      </c>
      <c r="K42" s="26"/>
      <c r="L42" s="26"/>
      <c r="M42" s="14">
        <v>150</v>
      </c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3"/>
      <c r="AA42" s="3"/>
      <c r="AB42" s="3"/>
      <c r="AC42" s="3"/>
      <c r="AD42" s="3"/>
    </row>
    <row r="43" spans="3:32" ht="23.25" x14ac:dyDescent="0.35">
      <c r="C43" s="11"/>
      <c r="D43" s="14" t="s">
        <v>35</v>
      </c>
      <c r="E43" s="26">
        <v>132</v>
      </c>
      <c r="F43" s="14"/>
      <c r="G43" s="26">
        <v>110</v>
      </c>
      <c r="H43" s="14"/>
      <c r="I43" s="14"/>
      <c r="J43" s="14">
        <v>200</v>
      </c>
      <c r="K43" s="26"/>
      <c r="L43" s="26"/>
      <c r="M43" s="14">
        <v>200</v>
      </c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3"/>
      <c r="AA43" s="3"/>
      <c r="AB43" s="3"/>
      <c r="AC43" s="3"/>
      <c r="AD43" s="3"/>
    </row>
    <row r="44" spans="3:32" ht="24" thickBot="1" x14ac:dyDescent="0.4">
      <c r="C44" s="11" t="s">
        <v>36</v>
      </c>
      <c r="D44" s="14"/>
      <c r="E44" s="25">
        <v>745.48</v>
      </c>
      <c r="F44" s="14"/>
      <c r="G44" s="25">
        <v>704.48</v>
      </c>
      <c r="H44" s="14"/>
      <c r="I44" s="14"/>
      <c r="J44" s="27">
        <f>SUM(J36:J43)</f>
        <v>1300</v>
      </c>
      <c r="K44" s="14"/>
      <c r="L44" s="14"/>
      <c r="M44" s="28">
        <f>SUM(M36:M43)</f>
        <v>790</v>
      </c>
      <c r="N44" s="14"/>
      <c r="O44" s="14"/>
      <c r="P44" s="29">
        <f>M44-J44</f>
        <v>-510</v>
      </c>
      <c r="Q44" s="26"/>
      <c r="R44" s="26"/>
      <c r="S44" s="26"/>
      <c r="T44" s="26"/>
      <c r="U44" s="26"/>
      <c r="V44" s="26"/>
      <c r="W44" s="26"/>
      <c r="X44" s="26"/>
      <c r="Y44" s="26"/>
      <c r="Z44" s="3"/>
      <c r="AA44" s="3"/>
      <c r="AB44" s="3"/>
      <c r="AC44" s="3"/>
      <c r="AD44" s="3"/>
    </row>
    <row r="45" spans="3:32" ht="23.25" x14ac:dyDescent="0.35">
      <c r="C45" s="11"/>
      <c r="D45" s="14"/>
      <c r="E45" s="26"/>
      <c r="F45" s="14"/>
      <c r="G45" s="26"/>
      <c r="H45" s="14"/>
      <c r="I45" s="14"/>
      <c r="J45" s="26"/>
      <c r="K45" s="14"/>
      <c r="L45" s="14"/>
      <c r="M45" s="26"/>
      <c r="N45" s="14"/>
      <c r="O45" s="14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3"/>
      <c r="AA45" s="3"/>
      <c r="AB45" s="3"/>
      <c r="AC45" s="3"/>
      <c r="AD45" s="3"/>
    </row>
    <row r="46" spans="3:32" ht="24" thickBot="1" x14ac:dyDescent="0.4">
      <c r="C46" s="11" t="s">
        <v>37</v>
      </c>
      <c r="D46" s="14" t="s">
        <v>37</v>
      </c>
      <c r="E46" s="25">
        <v>1328.1399999999999</v>
      </c>
      <c r="F46" s="14"/>
      <c r="G46" s="25">
        <v>1328.1399999999999</v>
      </c>
      <c r="H46" s="14"/>
      <c r="I46" s="14"/>
      <c r="J46" s="27">
        <v>1200</v>
      </c>
      <c r="K46" s="14"/>
      <c r="L46" s="14"/>
      <c r="M46" s="28">
        <v>1500</v>
      </c>
      <c r="N46" s="14"/>
      <c r="O46" s="14"/>
      <c r="P46" s="29">
        <f>M46-J46</f>
        <v>300</v>
      </c>
      <c r="Q46" s="26"/>
      <c r="R46" s="26"/>
      <c r="S46" s="26"/>
      <c r="T46" s="26"/>
      <c r="U46" s="26"/>
      <c r="V46" s="26"/>
      <c r="W46" s="26"/>
      <c r="X46" s="26"/>
      <c r="Y46" s="26"/>
      <c r="Z46" s="3"/>
      <c r="AA46" s="3"/>
      <c r="AB46" s="3"/>
      <c r="AC46" s="3"/>
      <c r="AD46" s="3"/>
    </row>
    <row r="47" spans="3:32" ht="23.25" x14ac:dyDescent="0.35">
      <c r="C47" s="11"/>
      <c r="D47" s="14"/>
      <c r="E47" s="26"/>
      <c r="F47" s="14"/>
      <c r="G47" s="26"/>
      <c r="H47" s="14"/>
      <c r="I47" s="42"/>
      <c r="J47" s="14"/>
      <c r="K47" s="26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"/>
      <c r="AA47" s="1"/>
      <c r="AB47" s="1"/>
      <c r="AC47" s="1"/>
      <c r="AD47" s="1"/>
    </row>
    <row r="48" spans="3:32" ht="23.25" x14ac:dyDescent="0.35">
      <c r="C48" s="11"/>
      <c r="D48" s="14" t="s">
        <v>38</v>
      </c>
      <c r="E48" s="26">
        <v>481.85</v>
      </c>
      <c r="F48" s="14"/>
      <c r="G48" s="26">
        <v>481.85</v>
      </c>
      <c r="H48" s="14"/>
      <c r="I48" s="42"/>
      <c r="J48" s="36">
        <v>800</v>
      </c>
      <c r="K48" s="26"/>
      <c r="L48" s="14"/>
      <c r="M48" s="38">
        <v>800</v>
      </c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"/>
      <c r="AA48" s="1"/>
      <c r="AB48" s="1"/>
      <c r="AC48" s="1"/>
      <c r="AD48" s="1"/>
    </row>
    <row r="49" spans="3:30" ht="23.25" x14ac:dyDescent="0.35">
      <c r="C49" s="11"/>
      <c r="D49" s="14" t="s">
        <v>39</v>
      </c>
      <c r="E49" s="26">
        <v>2045</v>
      </c>
      <c r="F49" s="14"/>
      <c r="G49" s="26">
        <v>2045</v>
      </c>
      <c r="H49" s="14"/>
      <c r="I49" s="42"/>
      <c r="J49" s="36">
        <v>2000</v>
      </c>
      <c r="K49" s="26"/>
      <c r="L49" s="14"/>
      <c r="M49" s="38">
        <v>3390</v>
      </c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"/>
      <c r="AA49" s="1"/>
      <c r="AB49" s="1"/>
      <c r="AC49" s="1"/>
      <c r="AD49" s="1"/>
    </row>
    <row r="50" spans="3:30" ht="23.25" x14ac:dyDescent="0.35">
      <c r="C50" s="11"/>
      <c r="D50" s="14" t="s">
        <v>40</v>
      </c>
      <c r="E50" s="26">
        <v>0</v>
      </c>
      <c r="F50" s="14"/>
      <c r="G50" s="26">
        <v>0</v>
      </c>
      <c r="H50" s="14"/>
      <c r="I50" s="42"/>
      <c r="J50" s="36">
        <v>200</v>
      </c>
      <c r="K50" s="26"/>
      <c r="L50" s="14"/>
      <c r="M50" s="38">
        <v>200</v>
      </c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"/>
      <c r="AA50" s="1"/>
      <c r="AB50" s="1"/>
      <c r="AC50" s="1"/>
      <c r="AD50" s="1"/>
    </row>
    <row r="51" spans="3:30" ht="23.25" x14ac:dyDescent="0.35">
      <c r="C51" s="11"/>
      <c r="D51" s="14" t="s">
        <v>41</v>
      </c>
      <c r="E51" s="26">
        <v>180</v>
      </c>
      <c r="F51" s="14"/>
      <c r="G51" s="26">
        <v>150</v>
      </c>
      <c r="H51" s="14"/>
      <c r="I51" s="42"/>
      <c r="J51" s="36">
        <v>200</v>
      </c>
      <c r="K51" s="26"/>
      <c r="L51" s="14"/>
      <c r="M51" s="38">
        <v>160</v>
      </c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"/>
      <c r="AA51" s="1"/>
      <c r="AB51" s="1"/>
      <c r="AC51" s="1"/>
      <c r="AD51" s="1"/>
    </row>
    <row r="52" spans="3:30" ht="23.25" x14ac:dyDescent="0.35">
      <c r="C52" s="11"/>
      <c r="D52" s="14" t="s">
        <v>42</v>
      </c>
      <c r="E52" s="26">
        <v>132.6</v>
      </c>
      <c r="F52" s="14"/>
      <c r="G52" s="26">
        <v>110.5</v>
      </c>
      <c r="H52" s="14"/>
      <c r="I52" s="42"/>
      <c r="J52" s="36">
        <v>0</v>
      </c>
      <c r="K52" s="26"/>
      <c r="L52" s="14"/>
      <c r="M52" s="38">
        <v>0</v>
      </c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"/>
      <c r="AA52" s="1"/>
      <c r="AB52" s="1"/>
      <c r="AC52" s="1"/>
      <c r="AD52" s="1"/>
    </row>
    <row r="53" spans="3:30" ht="23.25" x14ac:dyDescent="0.35">
      <c r="C53" s="11"/>
      <c r="D53" s="14" t="s">
        <v>43</v>
      </c>
      <c r="E53" s="26">
        <v>626.13</v>
      </c>
      <c r="F53" s="14"/>
      <c r="G53" s="26">
        <v>626.13</v>
      </c>
      <c r="H53" s="14"/>
      <c r="I53" s="14"/>
      <c r="J53" s="36">
        <v>1300</v>
      </c>
      <c r="K53" s="26"/>
      <c r="L53" s="14"/>
      <c r="M53" s="38">
        <v>800</v>
      </c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"/>
      <c r="AA53" s="1"/>
      <c r="AB53" s="44"/>
      <c r="AC53" s="1"/>
      <c r="AD53" s="1"/>
    </row>
    <row r="54" spans="3:30" ht="24" thickBot="1" x14ac:dyDescent="0.4">
      <c r="C54" s="11" t="s">
        <v>44</v>
      </c>
      <c r="D54" s="14"/>
      <c r="E54" s="25">
        <v>3465.58</v>
      </c>
      <c r="F54" s="14"/>
      <c r="G54" s="25">
        <v>3413.48</v>
      </c>
      <c r="H54" s="14"/>
      <c r="I54" s="26"/>
      <c r="J54" s="27">
        <f>SUM(J48:J53)</f>
        <v>4500</v>
      </c>
      <c r="K54" s="14"/>
      <c r="L54" s="26"/>
      <c r="M54" s="28">
        <f>SUM(M48:M53)</f>
        <v>5350</v>
      </c>
      <c r="N54" s="26"/>
      <c r="O54" s="26"/>
      <c r="P54" s="29">
        <f>M54-J54</f>
        <v>850</v>
      </c>
      <c r="Q54" s="14"/>
      <c r="R54" s="26"/>
      <c r="S54" s="14"/>
      <c r="T54" s="14"/>
      <c r="U54" s="14"/>
      <c r="V54" s="26"/>
      <c r="W54" s="14"/>
      <c r="X54" s="14"/>
      <c r="Y54" s="14"/>
      <c r="Z54" s="1"/>
      <c r="AA54" s="1"/>
      <c r="AB54" s="1"/>
      <c r="AC54" s="1"/>
      <c r="AD54" s="1"/>
    </row>
    <row r="55" spans="3:30" ht="23.25" x14ac:dyDescent="0.35">
      <c r="C55" s="11"/>
      <c r="D55" s="14"/>
      <c r="E55" s="26"/>
      <c r="F55" s="14"/>
      <c r="G55" s="26"/>
      <c r="H55" s="14"/>
      <c r="I55" s="14"/>
      <c r="J55" s="14"/>
      <c r="K55" s="26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"/>
      <c r="AA55" s="1"/>
      <c r="AB55" s="1"/>
      <c r="AC55" s="1"/>
      <c r="AD55" s="1"/>
    </row>
    <row r="56" spans="3:30" ht="23.25" x14ac:dyDescent="0.35">
      <c r="C56" s="11"/>
      <c r="D56" s="14" t="s">
        <v>45</v>
      </c>
      <c r="E56" s="26">
        <v>284.44</v>
      </c>
      <c r="F56" s="14"/>
      <c r="G56" s="26">
        <v>284.44</v>
      </c>
      <c r="H56" s="14"/>
      <c r="I56" s="14"/>
      <c r="J56" s="14"/>
      <c r="K56" s="26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"/>
      <c r="AA56" s="1"/>
      <c r="AB56" s="1"/>
      <c r="AC56" s="1"/>
      <c r="AD56" s="1"/>
    </row>
    <row r="57" spans="3:30" ht="24" thickBot="1" x14ac:dyDescent="0.4">
      <c r="C57" s="11" t="s">
        <v>46</v>
      </c>
      <c r="D57" s="37" t="s">
        <v>47</v>
      </c>
      <c r="E57" s="25">
        <v>284.44</v>
      </c>
      <c r="F57" s="37"/>
      <c r="G57" s="25">
        <v>284.44</v>
      </c>
      <c r="H57" s="14"/>
      <c r="I57" s="14"/>
      <c r="J57" s="27">
        <v>550</v>
      </c>
      <c r="K57" s="14"/>
      <c r="L57" s="14"/>
      <c r="M57" s="28">
        <v>550</v>
      </c>
      <c r="N57" s="14"/>
      <c r="O57" s="14"/>
      <c r="P57" s="29">
        <f>M57-J57</f>
        <v>0</v>
      </c>
      <c r="Q57" s="14"/>
      <c r="R57" s="26"/>
      <c r="S57" s="26"/>
      <c r="T57" s="14"/>
      <c r="U57" s="14"/>
      <c r="V57" s="26"/>
      <c r="W57" s="14"/>
      <c r="X57" s="14"/>
      <c r="Y57" s="14"/>
      <c r="Z57" s="1"/>
      <c r="AA57" s="1"/>
      <c r="AB57" s="1"/>
      <c r="AC57" s="1"/>
      <c r="AD57" s="1"/>
    </row>
    <row r="58" spans="3:30" ht="23.25" x14ac:dyDescent="0.35">
      <c r="C58" s="11"/>
      <c r="D58" s="14"/>
      <c r="E58" s="26"/>
      <c r="F58" s="14"/>
      <c r="G58" s="26"/>
      <c r="H58" s="42"/>
      <c r="I58" s="14"/>
      <c r="J58" s="14"/>
      <c r="K58" s="26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"/>
      <c r="AA58" s="1"/>
      <c r="AB58" s="1"/>
      <c r="AC58" s="1"/>
      <c r="AD58" s="1"/>
    </row>
    <row r="59" spans="3:30" ht="4.5" customHeight="1" x14ac:dyDescent="0.35">
      <c r="C59" s="11"/>
      <c r="D59" s="14"/>
      <c r="E59" s="26"/>
      <c r="F59" s="14"/>
      <c r="G59" s="26"/>
      <c r="H59" s="14"/>
      <c r="I59" s="14"/>
      <c r="J59" s="14"/>
      <c r="K59" s="26"/>
      <c r="L59" s="14"/>
      <c r="M59" s="14"/>
      <c r="N59" s="14"/>
      <c r="O59" s="14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3:30" ht="23.25" x14ac:dyDescent="0.35">
      <c r="C60" s="11"/>
      <c r="D60" s="14" t="s">
        <v>48</v>
      </c>
      <c r="E60" s="26">
        <v>0</v>
      </c>
      <c r="F60" s="14"/>
      <c r="G60" s="26">
        <v>0</v>
      </c>
      <c r="H60" s="14"/>
      <c r="I60" s="14"/>
      <c r="J60" s="14"/>
      <c r="K60" s="26"/>
      <c r="L60" s="14"/>
      <c r="M60" s="14"/>
      <c r="N60" s="14"/>
      <c r="O60" s="14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3:30" ht="23.25" x14ac:dyDescent="0.35">
      <c r="C61" s="11"/>
      <c r="D61" s="14" t="s">
        <v>49</v>
      </c>
      <c r="E61" s="26">
        <v>6525.36</v>
      </c>
      <c r="F61" s="14"/>
      <c r="G61" s="26">
        <v>5437.7999999999993</v>
      </c>
      <c r="H61" s="14"/>
      <c r="I61" s="14"/>
      <c r="J61" s="14"/>
      <c r="K61" s="26"/>
      <c r="L61" s="14"/>
      <c r="M61" s="14"/>
      <c r="N61" s="14"/>
      <c r="O61" s="14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3:30" ht="24" thickBot="1" x14ac:dyDescent="0.4">
      <c r="C62" s="11" t="s">
        <v>50</v>
      </c>
      <c r="D62" s="14"/>
      <c r="E62" s="25">
        <v>0</v>
      </c>
      <c r="F62" s="14"/>
      <c r="G62" s="25">
        <v>5437.7999999999993</v>
      </c>
      <c r="H62" s="14"/>
      <c r="I62" s="14"/>
      <c r="J62" s="27">
        <v>500</v>
      </c>
      <c r="K62" s="14"/>
      <c r="L62" s="14"/>
      <c r="M62" s="28">
        <v>500</v>
      </c>
      <c r="N62" s="14"/>
      <c r="O62" s="14"/>
      <c r="P62" s="29">
        <f>M62-J62</f>
        <v>0</v>
      </c>
      <c r="Q62" s="26"/>
      <c r="R62" s="42"/>
      <c r="S62" s="42"/>
      <c r="T62" s="42"/>
      <c r="U62" s="42"/>
      <c r="V62" s="26"/>
      <c r="W62" s="42"/>
      <c r="X62" s="42"/>
      <c r="Y62" s="42"/>
    </row>
    <row r="63" spans="3:30" ht="23.25" x14ac:dyDescent="0.35">
      <c r="C63" s="11"/>
      <c r="D63" s="14"/>
      <c r="E63" s="26"/>
      <c r="F63" s="14"/>
      <c r="G63" s="26"/>
      <c r="H63" s="14"/>
      <c r="I63" s="14"/>
      <c r="J63" s="14"/>
      <c r="K63" s="26"/>
      <c r="L63" s="14"/>
      <c r="M63" s="14"/>
      <c r="N63" s="14"/>
      <c r="O63" s="14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3:30" ht="24" thickBot="1" x14ac:dyDescent="0.4">
      <c r="C64" s="39" t="s">
        <v>51</v>
      </c>
      <c r="D64" s="40"/>
      <c r="E64" s="41">
        <v>8933.24</v>
      </c>
      <c r="F64" s="40"/>
      <c r="G64" s="41">
        <v>14277.939999999999</v>
      </c>
      <c r="H64" s="40"/>
      <c r="I64" s="40"/>
      <c r="J64" s="41">
        <f>J34+J44+J46+J54+J57+J62</f>
        <v>12850</v>
      </c>
      <c r="K64" s="40"/>
      <c r="L64" s="40"/>
      <c r="M64" s="41">
        <f>M34+M44+M46+M54+M57+M62</f>
        <v>13495</v>
      </c>
      <c r="N64" s="40"/>
      <c r="O64" s="40"/>
      <c r="P64" s="41">
        <f>M64-J64</f>
        <v>645</v>
      </c>
      <c r="Q64" s="26"/>
      <c r="R64" s="26"/>
      <c r="S64" s="14"/>
      <c r="T64" s="14"/>
      <c r="U64" s="14"/>
      <c r="V64" s="14"/>
      <c r="W64" s="14"/>
      <c r="X64" s="14"/>
      <c r="Y64" s="14"/>
      <c r="Z64" s="1"/>
      <c r="AA64" s="1"/>
      <c r="AB64" s="1"/>
    </row>
    <row r="65" spans="3:32" ht="24" thickTop="1" x14ac:dyDescent="0.35">
      <c r="C65" s="11"/>
      <c r="D65" s="14"/>
      <c r="E65" s="45"/>
      <c r="F65" s="14"/>
      <c r="G65" s="45"/>
      <c r="H65" s="14"/>
      <c r="I65" s="14"/>
      <c r="J65" s="45"/>
      <c r="K65" s="14"/>
      <c r="L65" s="14"/>
      <c r="M65" s="45"/>
      <c r="N65" s="14"/>
      <c r="O65" s="14"/>
      <c r="P65" s="45"/>
      <c r="Q65" s="14"/>
      <c r="R65" s="14"/>
      <c r="S65" s="14"/>
      <c r="T65" s="14"/>
      <c r="U65" s="14"/>
      <c r="V65" s="14"/>
      <c r="W65" s="14"/>
      <c r="X65" s="14"/>
      <c r="Y65" s="14"/>
      <c r="Z65" s="1"/>
      <c r="AA65" s="1"/>
      <c r="AB65" s="1"/>
    </row>
    <row r="66" spans="3:32" s="1" customFormat="1" ht="24" thickBot="1" x14ac:dyDescent="0.4">
      <c r="C66" s="46" t="s">
        <v>52</v>
      </c>
      <c r="D66" s="47"/>
      <c r="E66" s="48">
        <v>4268.16</v>
      </c>
      <c r="F66" s="47"/>
      <c r="G66" s="48">
        <v>-1076.5399999999991</v>
      </c>
      <c r="H66" s="47"/>
      <c r="I66" s="49"/>
      <c r="J66" s="48">
        <f>J28-J64</f>
        <v>2</v>
      </c>
      <c r="K66" s="26"/>
      <c r="L66" s="14"/>
      <c r="M66" s="48">
        <f>M28-M64</f>
        <v>0</v>
      </c>
      <c r="N66" s="14"/>
      <c r="O66" s="14"/>
      <c r="P66" s="42"/>
      <c r="Q66" s="50"/>
      <c r="R66" s="14"/>
      <c r="S66" s="14"/>
      <c r="T66" s="14"/>
      <c r="U66" s="14"/>
      <c r="V66" s="14"/>
      <c r="W66" s="14"/>
      <c r="X66" s="14"/>
      <c r="Y66" s="14"/>
      <c r="AC66" s="4"/>
      <c r="AD66" s="4"/>
      <c r="AE66" s="4"/>
      <c r="AF66" s="4"/>
    </row>
    <row r="67" spans="3:32" ht="24" thickTop="1" x14ac:dyDescent="0.35">
      <c r="C67" s="14"/>
      <c r="D67" s="14"/>
      <c r="E67" s="14"/>
      <c r="F67" s="14"/>
      <c r="G67" s="26"/>
      <c r="H67" s="14"/>
      <c r="I67" s="14"/>
      <c r="J67" s="14"/>
      <c r="K67" s="26"/>
      <c r="L67" s="14"/>
      <c r="M67" s="14"/>
      <c r="N67" s="14"/>
      <c r="O67" s="14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3:32" ht="23.25" x14ac:dyDescent="0.35">
      <c r="C68" s="14"/>
      <c r="D68" s="14"/>
      <c r="E68" s="14"/>
      <c r="F68" s="14"/>
      <c r="G68" s="26"/>
      <c r="H68" s="14"/>
      <c r="I68" s="14"/>
      <c r="J68" s="14"/>
      <c r="K68" s="14"/>
      <c r="L68" s="14"/>
      <c r="M68" s="14"/>
      <c r="N68" s="14"/>
      <c r="O68" s="14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3:32" ht="23.25" x14ac:dyDescent="0.35">
      <c r="C69" s="14"/>
      <c r="D69" s="14"/>
      <c r="E69" s="14"/>
      <c r="F69" s="14"/>
      <c r="G69" s="26"/>
      <c r="H69" s="14"/>
      <c r="I69" s="14"/>
      <c r="J69" s="14"/>
      <c r="K69" s="14"/>
      <c r="L69" s="14"/>
      <c r="M69" s="26"/>
      <c r="N69" s="14"/>
      <c r="O69" s="14"/>
      <c r="P69" s="51"/>
      <c r="Q69" s="42"/>
      <c r="R69" s="42"/>
      <c r="S69" s="42"/>
      <c r="T69" s="42"/>
      <c r="U69" s="42"/>
      <c r="V69" s="42"/>
      <c r="W69" s="42"/>
      <c r="X69" s="42"/>
      <c r="Y69" s="42"/>
    </row>
    <row r="70" spans="3:32" ht="23.25" x14ac:dyDescent="0.35">
      <c r="C70" s="14"/>
      <c r="D70" s="14"/>
      <c r="E70" s="14"/>
      <c r="F70" s="14"/>
      <c r="G70" s="26"/>
      <c r="H70" s="14"/>
      <c r="I70" s="14"/>
      <c r="J70" s="26"/>
      <c r="K70" s="14"/>
      <c r="L70" s="14"/>
      <c r="M70" s="14"/>
      <c r="N70" s="14"/>
      <c r="O70" s="14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3:32" ht="23.25" x14ac:dyDescent="0.35">
      <c r="C71" s="14"/>
      <c r="D71" s="14"/>
      <c r="E71" s="14"/>
      <c r="F71" s="14"/>
      <c r="G71" s="26"/>
      <c r="H71" s="14"/>
      <c r="I71" s="14"/>
      <c r="J71" s="14"/>
      <c r="K71" s="14"/>
      <c r="L71" s="14"/>
      <c r="M71" s="14"/>
      <c r="N71" s="14"/>
      <c r="O71" s="14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3:32" ht="23.25" x14ac:dyDescent="0.35">
      <c r="C72" s="14"/>
      <c r="D72" s="14"/>
      <c r="E72" s="14"/>
      <c r="F72" s="14"/>
      <c r="G72" s="26"/>
      <c r="H72" s="14"/>
      <c r="I72" s="14"/>
      <c r="J72" s="14"/>
      <c r="K72" s="14"/>
      <c r="L72" s="14"/>
      <c r="M72" s="14"/>
      <c r="N72" s="14"/>
      <c r="O72" s="14"/>
      <c r="P72" s="42"/>
      <c r="Q72" s="42"/>
      <c r="R72" s="42"/>
      <c r="S72" s="42"/>
      <c r="T72" s="42"/>
      <c r="U72" s="42"/>
      <c r="V72" s="42"/>
      <c r="W72" s="42"/>
      <c r="X72" s="42"/>
      <c r="Y72" s="42"/>
    </row>
    <row r="73" spans="3:32" ht="23.25" x14ac:dyDescent="0.35">
      <c r="C73" s="14"/>
      <c r="D73" s="14" t="s">
        <v>53</v>
      </c>
      <c r="E73" s="14"/>
      <c r="F73" s="14"/>
      <c r="G73" s="26"/>
      <c r="H73" s="14"/>
      <c r="I73" s="14"/>
      <c r="J73" s="14"/>
      <c r="K73" s="14"/>
      <c r="L73" s="14"/>
      <c r="M73" s="14"/>
      <c r="N73" s="14"/>
      <c r="O73" s="14"/>
      <c r="P73" s="42"/>
      <c r="Q73" s="42"/>
      <c r="R73" s="42"/>
      <c r="S73" s="42"/>
      <c r="T73" s="42"/>
      <c r="U73" s="42"/>
      <c r="V73" s="42"/>
      <c r="W73" s="42"/>
      <c r="X73" s="42"/>
      <c r="Y73" s="42"/>
    </row>
    <row r="74" spans="3:32" ht="23.25" x14ac:dyDescent="0.35">
      <c r="C74" s="14"/>
      <c r="D74" s="14"/>
      <c r="E74" s="14"/>
      <c r="F74" s="14"/>
      <c r="G74" s="26"/>
      <c r="H74" s="14"/>
      <c r="I74" s="14"/>
      <c r="J74" s="14"/>
      <c r="K74" s="14"/>
      <c r="L74" s="14"/>
      <c r="M74" s="14"/>
      <c r="N74" s="14"/>
      <c r="O74" s="14"/>
      <c r="P74" s="42"/>
      <c r="Q74" s="42"/>
      <c r="R74" s="42"/>
      <c r="S74" s="42"/>
      <c r="T74" s="42"/>
      <c r="U74" s="42"/>
      <c r="V74" s="42"/>
      <c r="W74" s="42"/>
      <c r="X74" s="42"/>
      <c r="Y74" s="42"/>
    </row>
    <row r="75" spans="3:32" ht="23.25" x14ac:dyDescent="0.35">
      <c r="C75" s="14"/>
      <c r="D75" s="14"/>
      <c r="E75" s="14"/>
      <c r="F75" s="14"/>
      <c r="G75" s="26"/>
      <c r="H75" s="14"/>
      <c r="I75" s="14"/>
      <c r="J75" s="14"/>
      <c r="K75" s="14"/>
      <c r="L75" s="14"/>
      <c r="M75" s="14"/>
      <c r="N75" s="14"/>
      <c r="O75" s="14"/>
      <c r="P75" s="42"/>
      <c r="Q75" s="42"/>
      <c r="R75" s="42"/>
      <c r="S75" s="42"/>
      <c r="T75" s="42"/>
      <c r="U75" s="42"/>
      <c r="V75" s="42"/>
      <c r="W75" s="42"/>
      <c r="X75" s="42"/>
      <c r="Y75" s="42"/>
    </row>
    <row r="76" spans="3:32" ht="23.25" x14ac:dyDescent="0.35">
      <c r="C76" s="14"/>
      <c r="D76" s="52"/>
      <c r="E76" s="52"/>
      <c r="F76" s="52"/>
      <c r="G76" s="26"/>
      <c r="H76" s="14"/>
      <c r="I76" s="14"/>
      <c r="J76" s="14"/>
      <c r="K76" s="14"/>
      <c r="L76" s="14"/>
      <c r="M76" s="14"/>
      <c r="N76" s="14"/>
      <c r="O76" s="14"/>
      <c r="P76" s="42"/>
      <c r="Q76" s="42"/>
      <c r="R76" s="42"/>
      <c r="S76" s="42"/>
      <c r="T76" s="42"/>
      <c r="U76" s="42"/>
      <c r="V76" s="42"/>
      <c r="W76" s="42"/>
      <c r="X76" s="42"/>
      <c r="Y76" s="42"/>
    </row>
    <row r="77" spans="3:32" ht="23.25" x14ac:dyDescent="0.35">
      <c r="C77" s="14"/>
      <c r="D77" s="52"/>
      <c r="E77" s="52"/>
      <c r="F77" s="52"/>
      <c r="G77" s="26"/>
      <c r="H77" s="14"/>
      <c r="I77" s="14"/>
      <c r="J77" s="14"/>
      <c r="K77" s="14"/>
      <c r="L77" s="14"/>
      <c r="M77" s="14"/>
      <c r="N77" s="14"/>
      <c r="O77" s="14"/>
      <c r="P77" s="42"/>
      <c r="Q77" s="42"/>
      <c r="R77" s="42"/>
      <c r="S77" s="42"/>
      <c r="T77" s="42"/>
      <c r="U77" s="42"/>
      <c r="V77" s="42"/>
      <c r="W77" s="42"/>
      <c r="X77" s="42"/>
      <c r="Y77" s="42"/>
    </row>
    <row r="78" spans="3:32" ht="23.25" x14ac:dyDescent="0.35">
      <c r="C78" s="14"/>
      <c r="D78" s="52"/>
      <c r="E78" s="52"/>
      <c r="F78" s="52"/>
      <c r="G78" s="26"/>
      <c r="H78" s="14"/>
      <c r="I78" s="14"/>
      <c r="J78" s="14"/>
      <c r="K78" s="14"/>
      <c r="L78" s="14"/>
      <c r="M78" s="14"/>
      <c r="N78" s="14"/>
      <c r="O78" s="14"/>
      <c r="P78" s="42"/>
      <c r="Q78" s="42"/>
      <c r="R78" s="42"/>
      <c r="S78" s="42"/>
      <c r="T78" s="42"/>
      <c r="U78" s="42"/>
      <c r="V78" s="42"/>
      <c r="W78" s="42"/>
      <c r="X78" s="42"/>
      <c r="Y78" s="42"/>
    </row>
    <row r="79" spans="3:32" ht="23.25" x14ac:dyDescent="0.35">
      <c r="C79" s="14"/>
      <c r="D79" s="52"/>
      <c r="E79" s="52"/>
      <c r="F79" s="52"/>
      <c r="G79" s="26"/>
      <c r="H79" s="14"/>
      <c r="I79" s="14"/>
      <c r="J79" s="14"/>
      <c r="K79" s="14"/>
      <c r="L79" s="14"/>
      <c r="M79" s="14"/>
      <c r="N79" s="14"/>
      <c r="O79" s="14"/>
      <c r="P79" s="42"/>
      <c r="Q79" s="42"/>
      <c r="R79" s="42"/>
      <c r="S79" s="42"/>
      <c r="T79" s="42"/>
      <c r="U79" s="42"/>
      <c r="V79" s="42"/>
      <c r="W79" s="42"/>
      <c r="X79" s="42"/>
      <c r="Y79" s="42"/>
    </row>
    <row r="80" spans="3:32" ht="23.25" x14ac:dyDescent="0.35">
      <c r="C80" s="14"/>
      <c r="D80" s="52"/>
      <c r="E80" s="52"/>
      <c r="F80" s="52"/>
      <c r="G80" s="26"/>
      <c r="H80" s="14"/>
      <c r="I80" s="14"/>
      <c r="J80" s="14"/>
      <c r="K80" s="14"/>
      <c r="L80" s="14"/>
      <c r="M80" s="14"/>
      <c r="N80" s="14"/>
      <c r="O80" s="14"/>
      <c r="P80" s="42"/>
      <c r="Q80" s="42"/>
      <c r="R80" s="42"/>
      <c r="S80" s="42"/>
      <c r="T80" s="42"/>
      <c r="U80" s="42"/>
      <c r="V80" s="42"/>
      <c r="W80" s="42"/>
      <c r="X80" s="42"/>
      <c r="Y80" s="42"/>
    </row>
  </sheetData>
  <mergeCells count="3">
    <mergeCell ref="S5:U5"/>
    <mergeCell ref="W5:Y5"/>
    <mergeCell ref="Z5:AA5"/>
  </mergeCells>
  <pageMargins left="0.7" right="0.7" top="0.75" bottom="0.75" header="0.3" footer="0.3"/>
  <pageSetup paperSize="9" scale="33" orientation="landscape" horizontalDpi="4294967293" r:id="rId1"/>
  <headerFooter>
    <oddFooter>&amp;LPUBLIC</oddFooter>
    <evenFooter>&amp;LPUBLIC</evenFooter>
    <firstFooter>&amp;LPUBLIC</firstFooter>
  </headerFooter>
  <colBreaks count="1" manualBreakCount="1"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 2024 25</vt:lpstr>
      <vt:lpstr>'Budget 2024 25'!PLReport</vt:lpstr>
      <vt:lpstr>'Budget 2024 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clerk@shortstownpc.co.uk</dc:creator>
  <cp:lastModifiedBy>clerk@shortstownpc.co.uk</cp:lastModifiedBy>
  <dcterms:created xsi:type="dcterms:W3CDTF">2023-11-22T20:31:39Z</dcterms:created>
  <dcterms:modified xsi:type="dcterms:W3CDTF">2023-12-26T16:44:07Z</dcterms:modified>
</cp:coreProperties>
</file>